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600" windowHeight="9630" activeTab="0"/>
  </bookViews>
  <sheets>
    <sheet name="Interim Salary Calculator" sheetId="1" r:id="rId1"/>
    <sheet name="Basis Calculations" sheetId="2" r:id="rId2"/>
  </sheets>
  <definedNames/>
  <calcPr fullCalcOnLoad="1"/>
</workbook>
</file>

<file path=xl/sharedStrings.xml><?xml version="1.0" encoding="utf-8"?>
<sst xmlns="http://schemas.openxmlformats.org/spreadsheetml/2006/main" count="50" uniqueCount="39">
  <si>
    <t>Yes</t>
  </si>
  <si>
    <t>Interim Salary Calculator</t>
  </si>
  <si>
    <t>Past Minister's Direct Pay (Salary and Housing)</t>
  </si>
  <si>
    <t>No</t>
  </si>
  <si>
    <t>Interim Expectations By Church</t>
  </si>
  <si>
    <t>Sunday AM Service</t>
  </si>
  <si>
    <t>Sunday PM Service</t>
  </si>
  <si>
    <t>Second Sunday AM Service</t>
  </si>
  <si>
    <t>Wednesday Night Bible Study/Prayer Service</t>
  </si>
  <si>
    <t>Average Worship Attendance Over 150</t>
  </si>
  <si>
    <t>Additional Bible Study Group 1</t>
  </si>
  <si>
    <t>Additional Bible Study Group 2</t>
  </si>
  <si>
    <t>Staff Supervision/Office Hours Required?</t>
  </si>
  <si>
    <t>Attend Deacons' Meeting (other meetings) required?</t>
  </si>
  <si>
    <t>Outreach Visitation Required?</t>
  </si>
  <si>
    <t>Pastoral Visitation Required?</t>
  </si>
  <si>
    <t>Hospital Visitation Required?</t>
  </si>
  <si>
    <t>Basis For Calculation</t>
  </si>
  <si>
    <t>Expectation</t>
  </si>
  <si>
    <t>AM Worship</t>
  </si>
  <si>
    <t>PM Service</t>
  </si>
  <si>
    <t>Second AM Service</t>
  </si>
  <si>
    <t>Wednesday Night</t>
  </si>
  <si>
    <t>Bible Study 1</t>
  </si>
  <si>
    <t>Bible Study 2</t>
  </si>
  <si>
    <t>Staff</t>
  </si>
  <si>
    <t>Meetings</t>
  </si>
  <si>
    <t>Outreach</t>
  </si>
  <si>
    <t>Pastoral</t>
  </si>
  <si>
    <t>Hospital</t>
  </si>
  <si>
    <t>Total Basis</t>
  </si>
  <si>
    <t>Recommended Interim Salary (Plus expenses)</t>
  </si>
  <si>
    <t>Value</t>
  </si>
  <si>
    <t>Office Hours Required</t>
  </si>
  <si>
    <t>Office Hours</t>
  </si>
  <si>
    <t>We recommend payments to Guidestone Retirement</t>
  </si>
  <si>
    <t>Membership</t>
  </si>
  <si>
    <t>for protection benefits (Formulated by Dougald</t>
  </si>
  <si>
    <t>McLaurin - Assoc. Missionary Tar River Association).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</si>
</sst>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45">
    <font>
      <sz val="10"/>
      <color indexed="38"/>
      <name val="Arial"/>
      <family val="0"/>
    </font>
    <font>
      <sz val="10"/>
      <name val="Arial"/>
      <family val="0"/>
    </font>
    <font>
      <sz val="8"/>
      <name val="Arial"/>
      <family val="0"/>
    </font>
    <font>
      <sz val="14"/>
      <color indexed="38"/>
      <name val="Tahoma"/>
      <family val="2"/>
    </font>
    <font>
      <sz val="14"/>
      <color indexed="9"/>
      <name val="Tahoma"/>
      <family val="2"/>
    </font>
    <font>
      <sz val="10"/>
      <color indexed="38"/>
      <name val="Tahoma"/>
      <family val="2"/>
    </font>
    <font>
      <sz val="10"/>
      <name val="Tahoma"/>
      <family val="2"/>
    </font>
    <font>
      <b/>
      <sz val="10"/>
      <color indexed="19"/>
      <name val="Tahoma"/>
      <family val="2"/>
    </font>
    <font>
      <sz val="16"/>
      <color indexed="9"/>
      <name val="Tahoma"/>
      <family val="2"/>
    </font>
    <font>
      <b/>
      <sz val="10"/>
      <color indexed="20"/>
      <name val="Tahoma"/>
      <family val="2"/>
    </font>
    <font>
      <b/>
      <sz val="10"/>
      <color indexed="3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34" borderId="13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/>
    </xf>
    <xf numFmtId="0" fontId="6" fillId="0" borderId="0" xfId="0" applyFont="1" applyAlignment="1">
      <alignment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5" xfId="0" applyFont="1" applyBorder="1" applyAlignment="1" applyProtection="1">
      <alignment horizontal="center"/>
      <protection locked="0"/>
    </xf>
    <xf numFmtId="164" fontId="7" fillId="35" borderId="16" xfId="0" applyNumberFormat="1" applyFont="1" applyFill="1" applyBorder="1" applyAlignment="1">
      <alignment horizontal="center"/>
    </xf>
    <xf numFmtId="164" fontId="7" fillId="35" borderId="17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2" fontId="0" fillId="0" borderId="0" xfId="0" applyNumberFormat="1" applyAlignment="1">
      <alignment/>
    </xf>
    <xf numFmtId="4" fontId="7" fillId="35" borderId="16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A5BD73"/>
      <rgbColor rgb="00993366"/>
      <rgbColor rgb="00E2E7BD"/>
      <rgbColor rgb="00EFFFFF"/>
      <rgbColor rgb="0045507F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0</xdr:row>
      <xdr:rowOff>152400</xdr:rowOff>
    </xdr:from>
    <xdr:to>
      <xdr:col>3</xdr:col>
      <xdr:colOff>295275</xdr:colOff>
      <xdr:row>2</xdr:row>
      <xdr:rowOff>0</xdr:rowOff>
    </xdr:to>
    <xdr:pic>
      <xdr:nvPicPr>
        <xdr:cNvPr id="1" name="Picture 87" descr="hous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152400"/>
          <a:ext cx="1200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8"/>
    <pageSetUpPr fitToPage="1"/>
  </sheetPr>
  <dimension ref="A1:E23"/>
  <sheetViews>
    <sheetView showGridLines="0" tabSelected="1" zoomScalePageLayoutView="0" workbookViewId="0" topLeftCell="A1">
      <selection activeCell="B23" sqref="B23"/>
    </sheetView>
  </sheetViews>
  <sheetFormatPr defaultColWidth="9.140625" defaultRowHeight="12.75"/>
  <cols>
    <col min="1" max="1" width="5.00390625" style="4" customWidth="1"/>
    <col min="2" max="2" width="51.28125" style="4" customWidth="1"/>
    <col min="3" max="3" width="14.7109375" style="10" customWidth="1"/>
    <col min="4" max="4" width="4.57421875" style="4" customWidth="1"/>
    <col min="5" max="16384" width="9.140625" style="4" customWidth="1"/>
  </cols>
  <sheetData>
    <row r="1" spans="1:4" ht="39" customHeight="1">
      <c r="A1" s="1"/>
      <c r="B1" s="18" t="s">
        <v>1</v>
      </c>
      <c r="C1" s="2"/>
      <c r="D1" s="3"/>
    </row>
    <row r="2" spans="1:4" ht="6.75" customHeight="1">
      <c r="A2" s="5"/>
      <c r="B2" s="6"/>
      <c r="C2" s="7"/>
      <c r="D2" s="8"/>
    </row>
    <row r="3" spans="1:4" ht="13.5" thickBot="1">
      <c r="A3" s="9"/>
      <c r="B3" s="12" t="s">
        <v>2</v>
      </c>
      <c r="C3" s="13">
        <v>0</v>
      </c>
      <c r="D3" s="11"/>
    </row>
    <row r="4" spans="1:4" ht="13.5" thickBot="1">
      <c r="A4" s="9"/>
      <c r="B4" s="12" t="s">
        <v>9</v>
      </c>
      <c r="C4" s="15" t="s">
        <v>3</v>
      </c>
      <c r="D4" s="11"/>
    </row>
    <row r="5" spans="1:4" ht="13.5" thickBot="1">
      <c r="A5" s="9"/>
      <c r="B5" s="19" t="s">
        <v>4</v>
      </c>
      <c r="C5" s="14"/>
      <c r="D5" s="11"/>
    </row>
    <row r="6" spans="1:5" ht="13.5" thickBot="1">
      <c r="A6" s="9"/>
      <c r="B6" s="12" t="s">
        <v>5</v>
      </c>
      <c r="C6" s="15" t="s">
        <v>0</v>
      </c>
      <c r="E6" s="11"/>
    </row>
    <row r="7" spans="1:4" ht="13.5" thickBot="1">
      <c r="A7" s="9"/>
      <c r="B7" s="12" t="s">
        <v>6</v>
      </c>
      <c r="C7" s="15" t="s">
        <v>0</v>
      </c>
      <c r="D7" s="11"/>
    </row>
    <row r="8" spans="1:4" ht="13.5" thickBot="1">
      <c r="A8" s="9"/>
      <c r="B8" s="12" t="s">
        <v>7</v>
      </c>
      <c r="C8" s="15" t="s">
        <v>0</v>
      </c>
      <c r="D8" s="11"/>
    </row>
    <row r="9" spans="1:4" ht="13.5" thickBot="1">
      <c r="A9" s="9"/>
      <c r="B9" s="12" t="s">
        <v>8</v>
      </c>
      <c r="C9" s="15" t="s">
        <v>0</v>
      </c>
      <c r="D9" s="11"/>
    </row>
    <row r="10" spans="1:4" ht="13.5" thickBot="1">
      <c r="A10" s="9"/>
      <c r="B10" s="12" t="s">
        <v>10</v>
      </c>
      <c r="C10" s="15" t="s">
        <v>0</v>
      </c>
      <c r="D10" s="11"/>
    </row>
    <row r="11" spans="1:4" ht="13.5" thickBot="1">
      <c r="A11" s="9"/>
      <c r="B11" s="12" t="s">
        <v>11</v>
      </c>
      <c r="C11" s="15" t="s">
        <v>0</v>
      </c>
      <c r="D11" s="11"/>
    </row>
    <row r="12" spans="1:4" ht="13.5" thickBot="1">
      <c r="A12" s="9"/>
      <c r="B12" s="12" t="s">
        <v>12</v>
      </c>
      <c r="C12" s="15" t="s">
        <v>0</v>
      </c>
      <c r="D12" s="11"/>
    </row>
    <row r="13" spans="1:4" ht="13.5" thickBot="1">
      <c r="A13" s="9"/>
      <c r="B13" s="12" t="s">
        <v>13</v>
      </c>
      <c r="C13" s="15" t="s">
        <v>0</v>
      </c>
      <c r="D13" s="11"/>
    </row>
    <row r="14" spans="1:4" ht="13.5" thickBot="1">
      <c r="A14" s="9"/>
      <c r="B14" s="12" t="s">
        <v>14</v>
      </c>
      <c r="C14" s="15" t="s">
        <v>0</v>
      </c>
      <c r="D14" s="11"/>
    </row>
    <row r="15" spans="1:4" ht="13.5" thickBot="1">
      <c r="A15" s="9"/>
      <c r="B15" s="12" t="s">
        <v>33</v>
      </c>
      <c r="C15" s="15" t="s">
        <v>0</v>
      </c>
      <c r="D15" s="11"/>
    </row>
    <row r="16" spans="1:4" ht="13.5" thickBot="1">
      <c r="A16" s="9"/>
      <c r="B16" s="12" t="s">
        <v>16</v>
      </c>
      <c r="C16" s="15" t="s">
        <v>0</v>
      </c>
      <c r="D16" s="11"/>
    </row>
    <row r="17" spans="1:4" ht="13.5" thickBot="1">
      <c r="A17" s="9"/>
      <c r="B17" s="12" t="s">
        <v>15</v>
      </c>
      <c r="C17" s="15" t="s">
        <v>0</v>
      </c>
      <c r="D17" s="11"/>
    </row>
    <row r="18" spans="1:4" ht="13.5" thickBot="1">
      <c r="A18" s="9"/>
      <c r="B18" s="12" t="s">
        <v>17</v>
      </c>
      <c r="C18" s="23">
        <f>SUM('Basis Calculations'!B15)</f>
        <v>14.4</v>
      </c>
      <c r="D18" s="11"/>
    </row>
    <row r="19" spans="1:4" ht="12.75">
      <c r="A19" s="9"/>
      <c r="C19" s="14"/>
      <c r="D19" s="11"/>
    </row>
    <row r="20" spans="1:4" ht="13.5" thickBot="1">
      <c r="A20" s="9"/>
      <c r="B20" s="12" t="s">
        <v>31</v>
      </c>
      <c r="C20" s="16">
        <f>SUM(C3/52/16*C18)</f>
        <v>0</v>
      </c>
      <c r="D20" s="11"/>
    </row>
    <row r="21" spans="1:4" ht="12.75">
      <c r="A21" s="9"/>
      <c r="B21" s="19" t="s">
        <v>35</v>
      </c>
      <c r="C21" s="14"/>
      <c r="D21" s="11"/>
    </row>
    <row r="22" spans="1:4" ht="13.5" thickBot="1">
      <c r="A22" s="9"/>
      <c r="B22" s="24" t="s">
        <v>37</v>
      </c>
      <c r="C22" s="17"/>
      <c r="D22" s="11"/>
    </row>
    <row r="23" spans="1:4" ht="14.25" thickBot="1" thickTop="1">
      <c r="A23" s="9"/>
      <c r="B23" s="24" t="s">
        <v>38</v>
      </c>
      <c r="C23" s="17"/>
      <c r="D23" s="11"/>
    </row>
    <row r="24" ht="13.5" thickTop="1"/>
  </sheetData>
  <sheetProtection/>
  <dataValidations count="1">
    <dataValidation type="list" allowBlank="1" showInputMessage="1" showErrorMessage="1" sqref="C6:C17 C4">
      <formula1>"Yes, No"</formula1>
    </dataValidation>
  </dataValidations>
  <printOptions/>
  <pageMargins left="0.75" right="0.75" top="2" bottom="1" header="0.5" footer="0.5"/>
  <pageSetup fitToHeight="1" fitToWidth="1"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18.28125" style="0" customWidth="1"/>
    <col min="2" max="2" width="12.140625" style="22" customWidth="1"/>
    <col min="3" max="3" width="10.28125" style="22" customWidth="1"/>
  </cols>
  <sheetData>
    <row r="1" spans="1:3" s="20" customFormat="1" ht="12.75">
      <c r="A1" s="20" t="s">
        <v>18</v>
      </c>
      <c r="B1" s="21" t="s">
        <v>32</v>
      </c>
      <c r="C1" s="21"/>
    </row>
    <row r="2" spans="1:3" s="25" customFormat="1" ht="12.75">
      <c r="A2" s="25" t="s">
        <v>36</v>
      </c>
      <c r="B2" s="26">
        <f>IF('Interim Salary Calculator'!C4="Yes",1,0.9)</f>
        <v>0.9</v>
      </c>
      <c r="C2" s="26"/>
    </row>
    <row r="3" spans="1:2" ht="12.75">
      <c r="A3" t="s">
        <v>19</v>
      </c>
      <c r="B3" s="22">
        <f>IF('Interim Salary Calculator'!C6="Yes",3,0)</f>
        <v>3</v>
      </c>
    </row>
    <row r="4" spans="1:2" ht="12.75">
      <c r="A4" t="s">
        <v>20</v>
      </c>
      <c r="B4" s="22">
        <f>IF('Interim Salary Calculator'!C7="Yes",1.5,0)</f>
        <v>1.5</v>
      </c>
    </row>
    <row r="5" spans="1:2" ht="12.75">
      <c r="A5" t="s">
        <v>21</v>
      </c>
      <c r="B5" s="22">
        <f>IF('Interim Salary Calculator'!C8="Yes",0.75)</f>
        <v>0.75</v>
      </c>
    </row>
    <row r="6" spans="1:2" ht="12.75">
      <c r="A6" t="s">
        <v>22</v>
      </c>
      <c r="B6" s="22">
        <f>IF('Interim Salary Calculator'!C9="Yes",2,0)</f>
        <v>2</v>
      </c>
    </row>
    <row r="7" spans="1:2" ht="12.75">
      <c r="A7" t="s">
        <v>23</v>
      </c>
      <c r="B7" s="22">
        <f>IF('Interim Salary Calculator'!C10="Yes",1.5,0)</f>
        <v>1.5</v>
      </c>
    </row>
    <row r="8" spans="1:2" ht="12.75">
      <c r="A8" t="s">
        <v>24</v>
      </c>
      <c r="B8" s="22">
        <f>IF('Interim Salary Calculator'!C11="Yes",0.75,0)</f>
        <v>0.75</v>
      </c>
    </row>
    <row r="9" spans="1:2" ht="12.75">
      <c r="A9" t="s">
        <v>25</v>
      </c>
      <c r="B9" s="22">
        <f>IF('Interim Salary Calculator'!C12="Yes",1,0)</f>
        <v>1</v>
      </c>
    </row>
    <row r="10" spans="1:2" ht="12.75">
      <c r="A10" t="s">
        <v>26</v>
      </c>
      <c r="B10" s="22">
        <f>IF('Interim Salary Calculator'!C13="Yes",0.25,0)</f>
        <v>0.25</v>
      </c>
    </row>
    <row r="11" spans="1:2" ht="12.75">
      <c r="A11" t="s">
        <v>27</v>
      </c>
      <c r="B11" s="22">
        <f>IF('Interim Salary Calculator'!C14="Yes",1,0)</f>
        <v>1</v>
      </c>
    </row>
    <row r="12" spans="1:2" ht="12.75">
      <c r="A12" t="s">
        <v>28</v>
      </c>
      <c r="B12" s="22">
        <f>IF('Interim Salary Calculator'!C17="Yes",1,0)</f>
        <v>1</v>
      </c>
    </row>
    <row r="13" spans="1:2" ht="12.75">
      <c r="A13" t="s">
        <v>29</v>
      </c>
      <c r="B13" s="22">
        <f>IF('Interim Salary Calculator'!C16="Yes",1.25,0)</f>
        <v>1.25</v>
      </c>
    </row>
    <row r="14" spans="1:2" ht="12.75">
      <c r="A14" t="s">
        <v>34</v>
      </c>
      <c r="B14" s="22">
        <f>IF('Interim Salary Calculator'!C15="Yes",2,0)</f>
        <v>2</v>
      </c>
    </row>
    <row r="15" spans="1:3" s="20" customFormat="1" ht="12.75">
      <c r="A15" s="20" t="s">
        <v>30</v>
      </c>
      <c r="B15" s="21">
        <f>SUM(B3:B14)*B2</f>
        <v>14.4</v>
      </c>
      <c r="C15" s="21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Dougald</dc:creator>
  <cp:keywords/>
  <dc:description/>
  <cp:lastModifiedBy>Dougald W. McLaurin, Jr.</cp:lastModifiedBy>
  <cp:lastPrinted>2003-07-10T23:47:40Z</cp:lastPrinted>
  <dcterms:created xsi:type="dcterms:W3CDTF">2001-07-24T18:57:57Z</dcterms:created>
  <dcterms:modified xsi:type="dcterms:W3CDTF">2012-02-12T22:07:22Z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TC060882781033</vt:lpwstr>
  </property>
</Properties>
</file>